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-nas\DIS\Carpeta temporal DPI\4. Informes\Tablero a CNCC\2026\"/>
    </mc:Choice>
  </mc:AlternateContent>
  <xr:revisionPtr revIDLastSave="0" documentId="13_ncr:1_{B625D7F6-D4D3-44EE-95B4-4AA51D6D2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definedNames>
    <definedName name="_xlnm._FilterDatabase" localSheetId="0" hidden="1">Tablero!$H$7:$I$18</definedName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8" i="1"/>
  <c r="L8" i="1"/>
  <c r="O12" i="1" l="1"/>
  <c r="F11" i="1" l="1"/>
  <c r="H22" i="1" l="1"/>
  <c r="B8" i="2"/>
  <c r="F22" i="1" l="1"/>
  <c r="I22" i="1" s="1"/>
</calcChain>
</file>

<file path=xl/sharedStrings.xml><?xml version="1.0" encoding="utf-8"?>
<sst xmlns="http://schemas.openxmlformats.org/spreadsheetml/2006/main" count="61" uniqueCount="58">
  <si>
    <t>TABLERO DE RENDICIÓN DE CUENTAS</t>
  </si>
  <si>
    <t>SECRETARÍA DE PLANIFICACIÓN Y PROGRAMACIÓN DE LA PRESIDENCIA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</si>
  <si>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</si>
  <si>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</si>
  <si>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</si>
  <si>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</si>
  <si>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</si>
  <si>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</si>
  <si>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Presupuesto para pago de salarios y honorarios</t>
  </si>
  <si>
    <t xml:space="preserve">SUBSECRETARIO DE ANÁLISIS ESTRATEGICO DEL DESARROLLO 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</si>
  <si>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</si>
  <si>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</si>
  <si>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</si>
  <si>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</si>
  <si>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 xml:space="preserve">SUBSECRETARIO DE INVERSIÓN PARA EL DESARROLLO </t>
  </si>
  <si>
    <t>Personal permanente 011</t>
  </si>
  <si>
    <t>SUBSECRETARIO DE COOPERACIÓN Y ALIANZAS PARA EL DESARROLLO</t>
  </si>
  <si>
    <t>Personal temporal 021
Personal temporal 022
Jornales 031</t>
  </si>
  <si>
    <t>Servicios técnicos o profesionales 029</t>
  </si>
  <si>
    <t>Servicios técnicos o profesionales subgrupo 18</t>
  </si>
  <si>
    <t xml:space="preserve"> </t>
  </si>
  <si>
    <t>Descripción del programa</t>
  </si>
  <si>
    <t>Presupuesto vigente</t>
  </si>
  <si>
    <t>SECRETARIO DE PLANIFICACIÓN Y PROGRAMACIÓN DE LA PRESIDENCIA</t>
  </si>
  <si>
    <t>Presupuesto no ejecutado</t>
  </si>
  <si>
    <t>Presupuesto vigente 2025</t>
  </si>
  <si>
    <t xml:space="preserve">Hugo Allan García Monterrosa </t>
  </si>
  <si>
    <t xml:space="preserve">Carlos Antonio Mendoza Alvarado </t>
  </si>
  <si>
    <t>Enrique Estuardo Maldonado Maldonado</t>
  </si>
  <si>
    <t xml:space="preserve">Iliana Maricela Peña Aldana </t>
  </si>
  <si>
    <t>0101: Guatemala</t>
  </si>
  <si>
    <t xml:space="preserve">100: Servicios no personales </t>
  </si>
  <si>
    <t>200: Materiales y suministros</t>
  </si>
  <si>
    <t xml:space="preserve">000: Servicios personales </t>
  </si>
  <si>
    <t>900: Asignaciones globales</t>
  </si>
  <si>
    <t>Programa 34</t>
  </si>
  <si>
    <t>Planificación, monitoreo y evaluación de la gestión pública</t>
  </si>
  <si>
    <t xml:space="preserve"> PROGRAMA PRESUPUESTARIO</t>
  </si>
  <si>
    <t xml:space="preserve">300: Propiedad, planta, equipo e intangibles </t>
  </si>
  <si>
    <t>Fuente: Sistema de Contabilidad Integrada Gubernamental -SICOIN-</t>
  </si>
  <si>
    <t>*  De conformidad con el artículo 8 y 14 de la Ley del Organismo Ejecutivo, no es competencia de esta Secretaría, la ejecución de programas y proyectos, a cargo de Ministerios u otras instituciones</t>
  </si>
  <si>
    <t>**400: Transferencias corrientes</t>
  </si>
  <si>
    <t>Presupuesto vigente 2026</t>
  </si>
  <si>
    <t>Ervin Fidel Us Alvarez</t>
  </si>
  <si>
    <t xml:space="preserve">SUBSECRETARIO DE PLANIFICACIÓN Y PROGRAMACIÓN PARA EL DESARROLLO </t>
  </si>
  <si>
    <t>* * Se incluye el traslado de fondos al Crédito Hipotecario Nacional de Guatemala para la Administración del Fondo Nacional de Becas, de conformidad con el Artículo 115 del Decreto 36-2024 y sus reformas</t>
  </si>
  <si>
    <t>ACTUALIZADO AL 31 DE MAYO DEL 2026</t>
  </si>
  <si>
    <t xml:space="preserve">ADMINISTRADOR GENERAL </t>
  </si>
  <si>
    <t>José Luis Álvarez González</t>
  </si>
  <si>
    <t>PRINCIPALES AVANCES O LOGROS
AL  31 DE MAYO DE 2026</t>
  </si>
  <si>
    <t xml:space="preserve">124 personas              002 personas               000 personas </t>
  </si>
  <si>
    <t xml:space="preserve">113 personas </t>
  </si>
  <si>
    <t xml:space="preserve">015 personas </t>
  </si>
  <si>
    <t xml:space="preserve"> 1. 2,386, asesorías técnicas brindadas en los diversos procesos vinculados a los ciclos del Sistema Nacional de Planificación. </t>
  </si>
  <si>
    <t xml:space="preserve"> 3. 3 documentos que incluyen los informes de avance de metas y calidad del gasto, seguimiento a la inversión pública y cooperación para el desarrollo, a disposición de las entidades del Estado. </t>
  </si>
  <si>
    <t>4. Convenio firmado entre SEGEPLAN y el Centro Agronómico Tropical de Investigación y Enseñanza (CATIE) para su incorporación al programa Becas por Nuestro Futuro.</t>
  </si>
  <si>
    <t>2. Presentación de estado de proyectos de inversión en la segunda reunión ordinaria del año del Consejo Nacional de Desarrollo Urbano y Rural (CONADUR).</t>
  </si>
  <si>
    <t>5. Fortalecimiento en territorio para acompañar al Sistema de Consejos de Desarrollo, por medio de un díalogo de reflexión para mejorar los mecanismos, instrumentos y estrategias en territorio.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</si>
</sst>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.0%"/>
    <numFmt numFmtId="166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20"/>
      <color rgb="FF192854"/>
      <name val="Segoe UI"/>
      <family val="2"/>
    </font>
    <font>
      <sz val="11"/>
      <color theme="1"/>
      <name val="Segoe UI"/>
      <family val="2"/>
    </font>
    <font>
      <b/>
      <sz val="18"/>
      <color rgb="FF4995CE"/>
      <name val="Segoe UI"/>
      <family val="2"/>
    </font>
    <font>
      <sz val="12"/>
      <color theme="1"/>
      <name val="Segoe UI"/>
      <family val="2"/>
    </font>
    <font>
      <sz val="9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1.5"/>
      <color rgb="FFFFFFFF"/>
      <name val="Segoe UI"/>
      <family val="2"/>
    </font>
    <font>
      <b/>
      <sz val="14"/>
      <color rgb="FF192854"/>
      <name val="Segoe UI"/>
      <family val="2"/>
    </font>
    <font>
      <b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285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1">
    <xf numFmtId="0" fontId="0" fillId="0" borderId="0" xfId="0"/>
    <xf numFmtId="44" fontId="0" fillId="0" borderId="0" xfId="0" applyNumberFormat="1"/>
    <xf numFmtId="0" fontId="5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8" fillId="4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6" fontId="3" fillId="4" borderId="0" xfId="0" applyNumberFormat="1" applyFont="1" applyFill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44" fontId="3" fillId="3" borderId="2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164" fontId="3" fillId="3" borderId="15" xfId="2" quotePrefix="1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4" borderId="0" xfId="0" applyFont="1" applyFill="1" applyAlignment="1">
      <alignment horizontal="left"/>
    </xf>
    <xf numFmtId="0" fontId="3" fillId="4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8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4" fontId="3" fillId="3" borderId="15" xfId="0" applyNumberFormat="1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44" fontId="3" fillId="3" borderId="3" xfId="0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166" fontId="3" fillId="0" borderId="22" xfId="1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10" fontId="3" fillId="0" borderId="7" xfId="2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4" fontId="1" fillId="3" borderId="15" xfId="0" applyNumberFormat="1" applyFont="1" applyFill="1" applyBorder="1" applyAlignment="1">
      <alignment horizontal="center" vertical="center"/>
    </xf>
    <xf numFmtId="44" fontId="1" fillId="3" borderId="1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4" fontId="1" fillId="3" borderId="21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A132F1CF-D4DE-459B-A2FC-5E38481D7436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995CE"/>
      <color rgb="FF192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17723746664794271"/>
          <c:y val="0.1681041006458957"/>
          <c:w val="0.68119449515517483"/>
          <c:h val="0.7086541726101186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C3-4F0D-89D3-34D8155D3A50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C3-4F0D-89D3-34D8155D3A50}"/>
              </c:ext>
            </c:extLst>
          </c:dPt>
          <c:dLbls>
            <c:dLbl>
              <c:idx val="0"/>
              <c:layout>
                <c:manualLayout>
                  <c:x val="6.8271991616696753E-2"/>
                  <c:y val="0.11162688518101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47373288183535"/>
                      <c:h val="0.327493396658750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CC3-4F0D-89D3-34D8155D3A50}"/>
                </c:ext>
              </c:extLst>
            </c:dLbl>
            <c:dLbl>
              <c:idx val="1"/>
              <c:layout>
                <c:manualLayout>
                  <c:x val="-8.6940829287530746E-2"/>
                  <c:y val="-1.416139649210515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68408741653408"/>
                      <c:h val="0.31902778819314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CC3-4F0D-89D3-34D8155D3A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103142531.37</c:v>
                </c:pt>
                <c:pt idx="1">
                  <c:v>119857468.63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6CC3-4F0D-89D3-34D8155D3A5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C-4DB8-85CD-62CE93574F6E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8C-4DB8-85CD-62CE93574F6E}"/>
              </c:ext>
            </c:extLst>
          </c:dPt>
          <c:dLbls>
            <c:dLbl>
              <c:idx val="0"/>
              <c:layout>
                <c:manualLayout>
                  <c:x val="9.3829720723111854E-2"/>
                  <c:y val="0.1293518518518518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8C-4DB8-85CD-62CE93574F6E}"/>
                </c:ext>
              </c:extLst>
            </c:dLbl>
            <c:dLbl>
              <c:idx val="1"/>
              <c:layout>
                <c:manualLayout>
                  <c:x val="-0.12532542982688963"/>
                  <c:y val="-5.715077282006415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95868353534457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A8C-4DB8-85CD-62CE93574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103142531.37</c:v>
                </c:pt>
                <c:pt idx="1">
                  <c:v>119857468.63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Hoja1!$B$6</c15:sqref>
                  <c15:spPr xmlns:c15="http://schemas.microsoft.com/office/drawing/2012/chart">
                    <a:solidFill>
                      <a:schemeClr val="accent5">
                        <a:tint val="77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D0B-4ED6-9AA4-8E8611FE1B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0</xdr:colOff>
      <xdr:row>0</xdr:row>
      <xdr:rowOff>47625</xdr:rowOff>
    </xdr:from>
    <xdr:to>
      <xdr:col>15</xdr:col>
      <xdr:colOff>1837</xdr:colOff>
      <xdr:row>4</xdr:row>
      <xdr:rowOff>4926</xdr:rowOff>
    </xdr:to>
    <xdr:pic>
      <xdr:nvPicPr>
        <xdr:cNvPr id="16" name="Imagen 7">
          <a:extLst>
            <a:ext uri="{FF2B5EF4-FFF2-40B4-BE49-F238E27FC236}">
              <a16:creationId xmlns:a16="http://schemas.microsoft.com/office/drawing/2014/main" id="{39DABD87-060A-3BA5-033C-B7990648D74E}"/>
            </a:ext>
            <a:ext uri="{147F2762-F138-4A5C-976F-8EAC2B608ADB}">
              <a16:predDERef xmlns:a16="http://schemas.microsoft.com/office/drawing/2014/main" pred="{3CD502D6-BE60-F821-A7C3-8657E7F9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26563" y="47625"/>
          <a:ext cx="1283230" cy="111389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31751</xdr:rowOff>
    </xdr:from>
    <xdr:to>
      <xdr:col>3</xdr:col>
      <xdr:colOff>78441</xdr:colOff>
      <xdr:row>3</xdr:row>
      <xdr:rowOff>154728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F3D395-61C6-E5B5-3477-B5B9B93D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44663"/>
          <a:ext cx="3751169" cy="772918"/>
        </a:xfrm>
        <a:prstGeom prst="rect">
          <a:avLst/>
        </a:prstGeom>
      </xdr:spPr>
    </xdr:pic>
    <xdr:clientData/>
  </xdr:twoCellAnchor>
  <xdr:twoCellAnchor>
    <xdr:from>
      <xdr:col>4</xdr:col>
      <xdr:colOff>51064</xdr:colOff>
      <xdr:row>11</xdr:row>
      <xdr:rowOff>109141</xdr:rowOff>
    </xdr:from>
    <xdr:to>
      <xdr:col>5</xdr:col>
      <xdr:colOff>1359298</xdr:colOff>
      <xdr:row>18</xdr:row>
      <xdr:rowOff>366597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2D63C88-1BA9-6912-8EE9-3AEBA5FE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216833</xdr:colOff>
      <xdr:row>9</xdr:row>
      <xdr:rowOff>43141</xdr:rowOff>
    </xdr:from>
    <xdr:to>
      <xdr:col>11</xdr:col>
      <xdr:colOff>941140</xdr:colOff>
      <xdr:row>17</xdr:row>
      <xdr:rowOff>373714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D4347F-2E1D-4358-B187-A554E38E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78627" y="3147170"/>
          <a:ext cx="3212013" cy="3378573"/>
        </a:xfrm>
        <a:prstGeom prst="rect">
          <a:avLst/>
        </a:prstGeom>
      </xdr:spPr>
    </xdr:pic>
    <xdr:clientData/>
  </xdr:twoCellAnchor>
  <xdr:twoCellAnchor>
    <xdr:from>
      <xdr:col>4</xdr:col>
      <xdr:colOff>9526</xdr:colOff>
      <xdr:row>11</xdr:row>
      <xdr:rowOff>9524</xdr:rowOff>
    </xdr:from>
    <xdr:to>
      <xdr:col>5</xdr:col>
      <xdr:colOff>1438276</xdr:colOff>
      <xdr:row>18</xdr:row>
      <xdr:rowOff>342899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631CFB-3A84-4188-98A4-1E66DF928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4</xdr:row>
      <xdr:rowOff>109537</xdr:rowOff>
    </xdr:from>
    <xdr:to>
      <xdr:col>9</xdr:col>
      <xdr:colOff>247650</xdr:colOff>
      <xdr:row>18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EE85A1-8784-4BE1-BFA7-31566C00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9"/>
  <sheetViews>
    <sheetView showGridLines="0" tabSelected="1" topLeftCell="B1" zoomScaleNormal="100" workbookViewId="0">
      <selection activeCell="C18" sqref="C18:C19"/>
    </sheetView>
  </sheetViews>
  <sheetFormatPr baseColWidth="10" defaultColWidth="11.42578125" defaultRowHeight="16.5" x14ac:dyDescent="0.3"/>
  <cols>
    <col min="1" max="1" width="11.42578125" style="2"/>
    <col min="2" max="2" width="22.42578125" style="2" customWidth="1"/>
    <col min="3" max="3" width="33.42578125" style="2" customWidth="1"/>
    <col min="4" max="4" width="3.85546875" style="2" customWidth="1"/>
    <col min="5" max="5" width="33.7109375" style="2" customWidth="1"/>
    <col min="6" max="6" width="21.7109375" style="2" customWidth="1"/>
    <col min="7" max="7" width="3.85546875" style="2" customWidth="1"/>
    <col min="8" max="8" width="30.85546875" style="2" customWidth="1"/>
    <col min="9" max="9" width="23.140625" style="2" customWidth="1"/>
    <col min="10" max="10" width="3.85546875" style="2" customWidth="1"/>
    <col min="11" max="11" width="37.28515625" style="2" customWidth="1"/>
    <col min="12" max="12" width="17.140625" style="2" customWidth="1"/>
    <col min="13" max="13" width="3.85546875" style="2" customWidth="1"/>
    <col min="14" max="14" width="43.42578125" style="2" customWidth="1"/>
    <col min="15" max="15" width="17.7109375" style="2" customWidth="1"/>
    <col min="16" max="18" width="11.42578125" style="2"/>
    <col min="19" max="19" width="13.140625" style="2" bestFit="1" customWidth="1"/>
    <col min="20" max="16384" width="11.42578125" style="2"/>
  </cols>
  <sheetData>
    <row r="2" spans="2:19" ht="30.75" x14ac:dyDescent="0.55000000000000004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9" ht="20.25" x14ac:dyDescent="0.35">
      <c r="B3" s="63" t="s">
        <v>46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2:19" ht="26.25" x14ac:dyDescent="0.45">
      <c r="B4" s="64" t="s">
        <v>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9" ht="12.75" customHeight="1" x14ac:dyDescent="0.3">
      <c r="B5" s="3"/>
      <c r="C5" s="4"/>
      <c r="D5" s="4"/>
      <c r="E5" s="4"/>
      <c r="F5" s="4"/>
      <c r="G5" s="4"/>
      <c r="H5" s="4"/>
      <c r="I5" s="4"/>
      <c r="O5" s="5" t="s">
        <v>2</v>
      </c>
    </row>
    <row r="6" spans="2:19" ht="17.25" thickBot="1" x14ac:dyDescent="0.35">
      <c r="B6" s="4"/>
      <c r="C6" s="4"/>
      <c r="D6" s="4"/>
      <c r="E6" s="4"/>
      <c r="F6" s="4"/>
      <c r="G6" s="4"/>
      <c r="H6" s="4"/>
      <c r="I6" s="4"/>
    </row>
    <row r="7" spans="2:19" ht="60" customHeight="1" thickBot="1" x14ac:dyDescent="0.35">
      <c r="B7" s="69" t="s">
        <v>3</v>
      </c>
      <c r="C7" s="70"/>
      <c r="D7" s="4"/>
      <c r="E7" s="69" t="s">
        <v>4</v>
      </c>
      <c r="F7" s="70"/>
      <c r="G7" s="4"/>
      <c r="H7" s="71" t="s">
        <v>5</v>
      </c>
      <c r="I7" s="70"/>
      <c r="K7" s="65" t="s">
        <v>6</v>
      </c>
      <c r="L7" s="66"/>
      <c r="N7" s="67" t="s">
        <v>7</v>
      </c>
      <c r="O7" s="68"/>
    </row>
    <row r="8" spans="2:19" ht="30" customHeight="1" x14ac:dyDescent="0.3">
      <c r="B8" s="60" t="s">
        <v>23</v>
      </c>
      <c r="C8" s="58" t="s">
        <v>27</v>
      </c>
      <c r="D8" s="4"/>
      <c r="E8" s="42" t="s">
        <v>25</v>
      </c>
      <c r="F8" s="56">
        <v>223000000</v>
      </c>
      <c r="G8" s="4"/>
      <c r="H8" s="35" t="s">
        <v>33</v>
      </c>
      <c r="I8" s="53">
        <v>45609178.359999999</v>
      </c>
      <c r="K8" s="6" t="s">
        <v>30</v>
      </c>
      <c r="L8" s="13">
        <f>F10</f>
        <v>103142531.37</v>
      </c>
      <c r="N8" s="55" t="s">
        <v>8</v>
      </c>
      <c r="O8" s="52">
        <f>127147479+4228091</f>
        <v>131375570</v>
      </c>
      <c r="Q8" s="7"/>
      <c r="R8" s="8"/>
    </row>
    <row r="9" spans="2:19" ht="30" customHeight="1" x14ac:dyDescent="0.3">
      <c r="B9" s="61"/>
      <c r="C9" s="59"/>
      <c r="D9" s="4"/>
      <c r="E9" s="43"/>
      <c r="F9" s="57"/>
      <c r="G9" s="4"/>
      <c r="H9" s="35"/>
      <c r="I9" s="53"/>
      <c r="K9" s="89"/>
      <c r="L9" s="90"/>
      <c r="N9" s="35"/>
      <c r="O9" s="53"/>
    </row>
    <row r="10" spans="2:19" ht="30" customHeight="1" x14ac:dyDescent="0.3">
      <c r="B10" s="54" t="s">
        <v>9</v>
      </c>
      <c r="C10" s="23" t="s">
        <v>26</v>
      </c>
      <c r="D10" s="4"/>
      <c r="E10" s="9" t="s">
        <v>10</v>
      </c>
      <c r="F10" s="10">
        <v>103142531.37</v>
      </c>
      <c r="G10" s="4"/>
      <c r="H10" s="35" t="s">
        <v>31</v>
      </c>
      <c r="I10" s="53">
        <v>4939799.54</v>
      </c>
      <c r="K10" s="91"/>
      <c r="L10" s="92"/>
      <c r="N10" s="42" t="s">
        <v>11</v>
      </c>
      <c r="O10" s="44">
        <f>45609178.36+1113857</f>
        <v>46723035.359999999</v>
      </c>
      <c r="R10" s="51"/>
      <c r="S10" s="30"/>
    </row>
    <row r="11" spans="2:19" ht="30" customHeight="1" thickBot="1" x14ac:dyDescent="0.35">
      <c r="B11" s="54"/>
      <c r="C11" s="23"/>
      <c r="D11" s="4"/>
      <c r="E11" s="11" t="s">
        <v>24</v>
      </c>
      <c r="F11" s="12">
        <f>F8-F10</f>
        <v>119857468.63</v>
      </c>
      <c r="G11" s="4"/>
      <c r="H11" s="35"/>
      <c r="I11" s="53"/>
      <c r="K11" s="91"/>
      <c r="L11" s="92"/>
      <c r="N11" s="43"/>
      <c r="O11" s="45"/>
      <c r="R11" s="51"/>
      <c r="S11" s="30"/>
    </row>
    <row r="12" spans="2:19" ht="30" customHeight="1" x14ac:dyDescent="0.3">
      <c r="B12" s="54" t="s">
        <v>44</v>
      </c>
      <c r="C12" s="23" t="s">
        <v>43</v>
      </c>
      <c r="D12" s="4"/>
      <c r="E12" s="24"/>
      <c r="F12" s="25"/>
      <c r="G12" s="4"/>
      <c r="H12" s="35" t="s">
        <v>32</v>
      </c>
      <c r="I12" s="53">
        <v>1026098.68</v>
      </c>
      <c r="K12" s="91"/>
      <c r="L12" s="92"/>
      <c r="N12" s="42" t="s">
        <v>13</v>
      </c>
      <c r="O12" s="46">
        <f>O10/O8</f>
        <v>0.35564477748793022</v>
      </c>
      <c r="R12" s="51"/>
      <c r="S12" s="31"/>
    </row>
    <row r="13" spans="2:19" ht="30" customHeight="1" x14ac:dyDescent="0.3">
      <c r="B13" s="54"/>
      <c r="C13" s="23"/>
      <c r="D13" s="4"/>
      <c r="E13" s="26"/>
      <c r="F13" s="27"/>
      <c r="G13" s="4"/>
      <c r="H13" s="35"/>
      <c r="I13" s="53"/>
      <c r="K13" s="91"/>
      <c r="L13" s="92"/>
      <c r="N13" s="43"/>
      <c r="O13" s="47"/>
    </row>
    <row r="14" spans="2:19" ht="30" customHeight="1" x14ac:dyDescent="0.3">
      <c r="B14" s="54" t="s">
        <v>14</v>
      </c>
      <c r="C14" s="23" t="s">
        <v>28</v>
      </c>
      <c r="D14" s="4"/>
      <c r="E14" s="26"/>
      <c r="F14" s="27"/>
      <c r="G14" s="4"/>
      <c r="H14" s="35" t="s">
        <v>38</v>
      </c>
      <c r="I14" s="53">
        <v>206035.03</v>
      </c>
      <c r="K14" s="91"/>
      <c r="L14" s="92"/>
      <c r="N14" s="6" t="s">
        <v>15</v>
      </c>
      <c r="O14" s="18">
        <v>426</v>
      </c>
    </row>
    <row r="15" spans="2:19" ht="30" customHeight="1" x14ac:dyDescent="0.3">
      <c r="B15" s="54"/>
      <c r="C15" s="23"/>
      <c r="D15" s="4"/>
      <c r="E15" s="26"/>
      <c r="F15" s="27"/>
      <c r="G15" s="4"/>
      <c r="H15" s="35"/>
      <c r="I15" s="53"/>
      <c r="K15" s="91"/>
      <c r="L15" s="92"/>
      <c r="N15" s="35" t="s">
        <v>17</v>
      </c>
      <c r="O15" s="48" t="s">
        <v>50</v>
      </c>
    </row>
    <row r="16" spans="2:19" ht="30" customHeight="1" x14ac:dyDescent="0.3">
      <c r="B16" s="22" t="s">
        <v>16</v>
      </c>
      <c r="C16" s="23" t="s">
        <v>29</v>
      </c>
      <c r="D16" s="4"/>
      <c r="E16" s="26"/>
      <c r="F16" s="27"/>
      <c r="G16" s="4"/>
      <c r="H16" s="35" t="s">
        <v>41</v>
      </c>
      <c r="I16" s="53">
        <v>51348820.979999997</v>
      </c>
      <c r="K16" s="91"/>
      <c r="L16" s="92"/>
      <c r="N16" s="35"/>
      <c r="O16" s="49"/>
    </row>
    <row r="17" spans="2:15" ht="30" customHeight="1" x14ac:dyDescent="0.3">
      <c r="B17" s="22"/>
      <c r="C17" s="23"/>
      <c r="D17" s="4"/>
      <c r="E17" s="26"/>
      <c r="F17" s="27"/>
      <c r="G17" s="4"/>
      <c r="H17" s="35"/>
      <c r="I17" s="53"/>
      <c r="K17" s="91"/>
      <c r="L17" s="92"/>
      <c r="N17" s="35"/>
      <c r="O17" s="50"/>
    </row>
    <row r="18" spans="2:15" ht="30" customHeight="1" x14ac:dyDescent="0.3">
      <c r="B18" s="22" t="s">
        <v>47</v>
      </c>
      <c r="C18" s="23" t="s">
        <v>48</v>
      </c>
      <c r="D18" s="4"/>
      <c r="E18" s="26"/>
      <c r="F18" s="27"/>
      <c r="G18" s="4"/>
      <c r="H18" s="35" t="s">
        <v>34</v>
      </c>
      <c r="I18" s="53">
        <v>12598.78</v>
      </c>
      <c r="K18" s="91"/>
      <c r="L18" s="92"/>
      <c r="N18" s="14" t="s">
        <v>18</v>
      </c>
      <c r="O18" s="18" t="s">
        <v>51</v>
      </c>
    </row>
    <row r="19" spans="2:15" ht="30" customHeight="1" thickBot="1" x14ac:dyDescent="0.35">
      <c r="B19" s="74"/>
      <c r="C19" s="75"/>
      <c r="D19" s="4"/>
      <c r="E19" s="28"/>
      <c r="F19" s="29"/>
      <c r="G19" s="4"/>
      <c r="H19" s="32"/>
      <c r="I19" s="53"/>
      <c r="K19" s="93"/>
      <c r="L19" s="94"/>
      <c r="N19" s="15" t="s">
        <v>19</v>
      </c>
      <c r="O19" s="19" t="s">
        <v>52</v>
      </c>
    </row>
    <row r="20" spans="2:15" ht="23.25" customHeight="1" thickBot="1" x14ac:dyDescent="0.35">
      <c r="B20" s="4"/>
      <c r="C20" s="4"/>
      <c r="D20" s="4"/>
      <c r="E20" s="4"/>
      <c r="F20" s="4"/>
      <c r="G20" s="4"/>
      <c r="H20" s="20"/>
      <c r="I20" s="20"/>
      <c r="O20" s="2" t="s">
        <v>20</v>
      </c>
    </row>
    <row r="21" spans="2:15" ht="35.25" customHeight="1" x14ac:dyDescent="0.3">
      <c r="B21" s="83" t="s">
        <v>37</v>
      </c>
      <c r="C21" s="86" t="s">
        <v>35</v>
      </c>
      <c r="D21" s="76" t="s">
        <v>21</v>
      </c>
      <c r="E21" s="76"/>
      <c r="F21" s="76" t="s">
        <v>22</v>
      </c>
      <c r="G21" s="76"/>
      <c r="H21" s="16" t="s">
        <v>10</v>
      </c>
      <c r="I21" s="17" t="s">
        <v>12</v>
      </c>
      <c r="K21" s="38" t="s">
        <v>49</v>
      </c>
      <c r="L21" s="39"/>
      <c r="M21" s="39"/>
      <c r="N21" s="40"/>
      <c r="O21" s="41"/>
    </row>
    <row r="22" spans="2:15" ht="51.75" customHeight="1" x14ac:dyDescent="0.3">
      <c r="B22" s="84"/>
      <c r="C22" s="87"/>
      <c r="D22" s="77" t="s">
        <v>36</v>
      </c>
      <c r="E22" s="77"/>
      <c r="F22" s="79">
        <f>+F8</f>
        <v>223000000</v>
      </c>
      <c r="G22" s="79"/>
      <c r="H22" s="79">
        <f>F10</f>
        <v>103142531.37</v>
      </c>
      <c r="I22" s="81">
        <f>H22/F22</f>
        <v>0.46252256219730942</v>
      </c>
      <c r="K22" s="35" t="s">
        <v>53</v>
      </c>
      <c r="L22" s="36"/>
      <c r="M22" s="36"/>
      <c r="N22" s="36"/>
      <c r="O22" s="37"/>
    </row>
    <row r="23" spans="2:15" ht="51.75" customHeight="1" x14ac:dyDescent="0.3">
      <c r="B23" s="84"/>
      <c r="C23" s="87"/>
      <c r="D23" s="77"/>
      <c r="E23" s="77"/>
      <c r="F23" s="79"/>
      <c r="G23" s="79"/>
      <c r="H23" s="79"/>
      <c r="I23" s="81"/>
      <c r="K23" s="35" t="s">
        <v>56</v>
      </c>
      <c r="L23" s="36"/>
      <c r="M23" s="36"/>
      <c r="N23" s="36"/>
      <c r="O23" s="37"/>
    </row>
    <row r="24" spans="2:15" ht="51.75" customHeight="1" x14ac:dyDescent="0.3">
      <c r="B24" s="84"/>
      <c r="C24" s="87"/>
      <c r="D24" s="77"/>
      <c r="E24" s="77"/>
      <c r="F24" s="79"/>
      <c r="G24" s="79"/>
      <c r="H24" s="79"/>
      <c r="I24" s="81"/>
      <c r="K24" s="35" t="s">
        <v>54</v>
      </c>
      <c r="L24" s="36"/>
      <c r="M24" s="36"/>
      <c r="N24" s="36"/>
      <c r="O24" s="37"/>
    </row>
    <row r="25" spans="2:15" ht="51.75" customHeight="1" x14ac:dyDescent="0.3">
      <c r="B25" s="84"/>
      <c r="C25" s="87"/>
      <c r="D25" s="77"/>
      <c r="E25" s="77"/>
      <c r="F25" s="79"/>
      <c r="G25" s="79"/>
      <c r="H25" s="79"/>
      <c r="I25" s="81"/>
      <c r="K25" s="35" t="s">
        <v>55</v>
      </c>
      <c r="L25" s="36"/>
      <c r="M25" s="36"/>
      <c r="N25" s="36"/>
      <c r="O25" s="37"/>
    </row>
    <row r="26" spans="2:15" ht="60" customHeight="1" thickBot="1" x14ac:dyDescent="0.35">
      <c r="B26" s="85"/>
      <c r="C26" s="88"/>
      <c r="D26" s="78"/>
      <c r="E26" s="78"/>
      <c r="F26" s="80"/>
      <c r="G26" s="80"/>
      <c r="H26" s="80"/>
      <c r="I26" s="82"/>
      <c r="K26" s="32" t="s">
        <v>57</v>
      </c>
      <c r="L26" s="33"/>
      <c r="M26" s="33"/>
      <c r="N26" s="33"/>
      <c r="O26" s="34"/>
    </row>
    <row r="27" spans="2:15" ht="15" customHeight="1" x14ac:dyDescent="0.3">
      <c r="B27" s="21" t="s">
        <v>39</v>
      </c>
      <c r="K27" s="72"/>
      <c r="L27" s="72"/>
      <c r="M27" s="72"/>
      <c r="N27" s="72"/>
      <c r="O27" s="72"/>
    </row>
    <row r="28" spans="2:15" x14ac:dyDescent="0.3">
      <c r="B28" s="4" t="s">
        <v>40</v>
      </c>
      <c r="K28" s="73"/>
      <c r="L28" s="73"/>
      <c r="M28" s="73"/>
      <c r="N28" s="73"/>
      <c r="O28" s="73"/>
    </row>
    <row r="29" spans="2:15" x14ac:dyDescent="0.3">
      <c r="B29" s="4" t="s">
        <v>45</v>
      </c>
    </row>
  </sheetData>
  <mergeCells count="61">
    <mergeCell ref="H16:H17"/>
    <mergeCell ref="I16:I17"/>
    <mergeCell ref="H14:H15"/>
    <mergeCell ref="I14:I15"/>
    <mergeCell ref="H12:H13"/>
    <mergeCell ref="I12:I13"/>
    <mergeCell ref="K27:O28"/>
    <mergeCell ref="B18:B19"/>
    <mergeCell ref="C18:C19"/>
    <mergeCell ref="D21:E21"/>
    <mergeCell ref="F21:G21"/>
    <mergeCell ref="H18:H19"/>
    <mergeCell ref="I18:I19"/>
    <mergeCell ref="D22:E26"/>
    <mergeCell ref="F22:G26"/>
    <mergeCell ref="H22:H26"/>
    <mergeCell ref="I22:I26"/>
    <mergeCell ref="B21:B26"/>
    <mergeCell ref="C21:C26"/>
    <mergeCell ref="K9:L19"/>
    <mergeCell ref="B14:B15"/>
    <mergeCell ref="C14:C15"/>
    <mergeCell ref="B2:O2"/>
    <mergeCell ref="B3:O3"/>
    <mergeCell ref="B4:O4"/>
    <mergeCell ref="K7:L7"/>
    <mergeCell ref="N7:O7"/>
    <mergeCell ref="E7:F7"/>
    <mergeCell ref="B7:C7"/>
    <mergeCell ref="H7:I7"/>
    <mergeCell ref="R10:R12"/>
    <mergeCell ref="O8:O9"/>
    <mergeCell ref="B10:B11"/>
    <mergeCell ref="C10:C11"/>
    <mergeCell ref="B12:B13"/>
    <mergeCell ref="C12:C13"/>
    <mergeCell ref="N8:N9"/>
    <mergeCell ref="F8:F9"/>
    <mergeCell ref="E8:E9"/>
    <mergeCell ref="C8:C9"/>
    <mergeCell ref="B8:B9"/>
    <mergeCell ref="H10:H11"/>
    <mergeCell ref="I10:I11"/>
    <mergeCell ref="H8:H9"/>
    <mergeCell ref="I8:I9"/>
    <mergeCell ref="B16:B17"/>
    <mergeCell ref="C16:C17"/>
    <mergeCell ref="E12:F19"/>
    <mergeCell ref="S10:S12"/>
    <mergeCell ref="K26:O26"/>
    <mergeCell ref="K24:O24"/>
    <mergeCell ref="K25:O25"/>
    <mergeCell ref="K21:O21"/>
    <mergeCell ref="K23:O23"/>
    <mergeCell ref="K22:O22"/>
    <mergeCell ref="N10:N11"/>
    <mergeCell ref="O10:O11"/>
    <mergeCell ref="N12:N13"/>
    <mergeCell ref="O12:O13"/>
    <mergeCell ref="N15:N17"/>
    <mergeCell ref="O15:O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B882-C28C-4D11-B139-912D35745F74}">
  <dimension ref="A3:B8"/>
  <sheetViews>
    <sheetView workbookViewId="0">
      <selection activeCell="B8" sqref="B8"/>
    </sheetView>
  </sheetViews>
  <sheetFormatPr baseColWidth="10" defaultRowHeight="15" x14ac:dyDescent="0.25"/>
  <cols>
    <col min="1" max="1" width="24.42578125" bestFit="1" customWidth="1"/>
    <col min="2" max="2" width="16.42578125" bestFit="1" customWidth="1"/>
  </cols>
  <sheetData>
    <row r="3" spans="1:2" x14ac:dyDescent="0.25">
      <c r="A3" s="95" t="s">
        <v>42</v>
      </c>
      <c r="B3" s="97">
        <v>223000000</v>
      </c>
    </row>
    <row r="4" spans="1:2" x14ac:dyDescent="0.25">
      <c r="A4" s="96"/>
      <c r="B4" s="98"/>
    </row>
    <row r="5" spans="1:2" x14ac:dyDescent="0.25">
      <c r="A5" s="95" t="s">
        <v>10</v>
      </c>
      <c r="B5" s="97">
        <v>103142531.37</v>
      </c>
    </row>
    <row r="6" spans="1:2" x14ac:dyDescent="0.25">
      <c r="A6" s="99"/>
      <c r="B6" s="100"/>
    </row>
    <row r="7" spans="1:2" x14ac:dyDescent="0.25">
      <c r="A7" s="96"/>
      <c r="B7" s="98"/>
    </row>
    <row r="8" spans="1:2" x14ac:dyDescent="0.25">
      <c r="A8" t="s">
        <v>24</v>
      </c>
      <c r="B8" s="1">
        <f>+B3-B5</f>
        <v>119857468.63</v>
      </c>
    </row>
  </sheetData>
  <mergeCells count="4">
    <mergeCell ref="A3:A4"/>
    <mergeCell ref="B3:B4"/>
    <mergeCell ref="A5:A7"/>
    <mergeCell ref="B5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terms/"/>
    <ds:schemaRef ds:uri="http://www.w3.org/XML/1998/namespace"/>
    <ds:schemaRef ds:uri="efcf9931-6988-4c26-989d-90fd7d9d6177"/>
    <ds:schemaRef ds:uri="http://schemas.microsoft.com/office/2006/documentManagement/types"/>
    <ds:schemaRef ds:uri="2de3127d-b50e-4c29-b846-9213acea4d8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Hoja1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Vivian Sicely Gil Olivares</cp:lastModifiedBy>
  <cp:revision/>
  <cp:lastPrinted>2025-08-19T18:48:00Z</cp:lastPrinted>
  <dcterms:created xsi:type="dcterms:W3CDTF">2023-02-11T22:01:01Z</dcterms:created>
  <dcterms:modified xsi:type="dcterms:W3CDTF">2026-06-10T22:50:50Z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