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rv-nas\DIS\Carpeta temporal DPI\4. Informes\Tablero a CNCC\2026\"/>
    </mc:Choice>
  </mc:AlternateContent>
  <xr:revisionPtr revIDLastSave="0" documentId="13_ncr:1_{AA61FA9C-3311-4BA5-801B-FBAE8D0BB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ro" sheetId="1" r:id="rId1"/>
    <sheet name="Hoja1" sheetId="2" r:id="rId2"/>
  </sheets>
  <definedNames>
    <definedName name="_xlnm._FilterDatabase" localSheetId="0" hidden="1">Tablero!$H$7:$I$18</definedName>
    <definedName name="_xlnm.Print_Area" localSheetId="0">Tablero!$A$1:$P$28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0" i="1" l="1"/>
  <c r="O8" i="1"/>
  <c r="B5" i="2"/>
  <c r="L8" i="1" l="1"/>
  <c r="O12" i="1" l="1"/>
  <c r="F11" i="1" l="1"/>
  <c r="H22" i="1" l="1"/>
  <c r="B8" i="2"/>
  <c r="F22" i="1" l="1"/>
  <c r="I22" i="1" s="1"/>
</calcChain>
</file>

<file path=xl/sharedStrings.xml><?xml version="1.0" encoding="utf-8"?>
<sst xmlns="http://schemas.openxmlformats.org/spreadsheetml/2006/main" count="62" uniqueCount="58">
  <si>
    <t>TABLERO DE RENDICIÓN DE CUENTAS</t>
  </si>
  <si>
    <t>SECRETARÍA DE PLANIFICACIÓN Y PROGRAMACIÓN DE LA PRESIDENCIA</t>
  </si>
  <si>
    <t>Información Pública</t>
  </si>
  <si>
    <t>AUTORIDADES</t>
  </si>
  <si>
    <t>GESTIÓN DE PRESUPUESTO</t>
  </si>
  <si>
    <t>EJECUCIÓN PRESUPUESTARIA
POR GRUPOS DE GASTO</t>
  </si>
  <si>
    <t>EJECUCIÓN PRESUPUESTARIA POR CLASIFICACIÓN GEOGRÁFICA</t>
  </si>
  <si>
    <t>SERVICIOS PERSONALES, TÉCNICOS Y PROFESIONALES</t>
  </si>
  <si>
    <t>Presupuesto para pago de salarios y honorarios</t>
  </si>
  <si>
    <t xml:space="preserve">SUBSECRETARIO DE ANÁLISIS ESTRATEGICO DEL DESARROLLO </t>
  </si>
  <si>
    <t>Presupuesto ejecutado</t>
  </si>
  <si>
    <t>Presupuesto ejecutado en pago de salarios y honorarios</t>
  </si>
  <si>
    <t>Porcentaje de ejecución</t>
  </si>
  <si>
    <t>Porcentaje de ejecución en el pago de salarios y honorarios</t>
  </si>
  <si>
    <t xml:space="preserve">SUBSECRETARIO DE INVERSIÓN PARA EL DESARROLLO </t>
  </si>
  <si>
    <t>Personal permanente 011</t>
  </si>
  <si>
    <t>SUBSECRETARIO DE COOPERACIÓN Y ALIANZAS PARA EL DESARROLLO</t>
  </si>
  <si>
    <t>Personal temporal 021
Personal temporal 022
Jornales 031</t>
  </si>
  <si>
    <t>Servicios técnicos o profesionales 029</t>
  </si>
  <si>
    <t>Servicios técnicos o profesionales subgrupo 18</t>
  </si>
  <si>
    <t xml:space="preserve"> </t>
  </si>
  <si>
    <t>Descripción del programa</t>
  </si>
  <si>
    <t>Presupuesto vigente</t>
  </si>
  <si>
    <t>SECRETARIO DE PLANIFICACIÓN Y PROGRAMACIÓN DE LA PRESIDENCIA</t>
  </si>
  <si>
    <t>Presupuesto no ejecutado</t>
  </si>
  <si>
    <t xml:space="preserve">Hugo Allan García Monterrosa </t>
  </si>
  <si>
    <t xml:space="preserve">Carlos Antonio Mendoza Alvarado </t>
  </si>
  <si>
    <t>Enrique Estuardo Maldonado Maldonado</t>
  </si>
  <si>
    <t xml:space="preserve">Iliana Maricela Peña Aldana </t>
  </si>
  <si>
    <t>0101: Guatemala</t>
  </si>
  <si>
    <t xml:space="preserve">100: Servicios no personales </t>
  </si>
  <si>
    <t>200: Materiales y suministros</t>
  </si>
  <si>
    <t xml:space="preserve">000: Servicios personales </t>
  </si>
  <si>
    <t>900: Asignaciones globales</t>
  </si>
  <si>
    <t>Programa 34</t>
  </si>
  <si>
    <t>Planificación, monitoreo y evaluación de la gestión pública</t>
  </si>
  <si>
    <t xml:space="preserve"> PROGRAMA PRESUPUESTARIO</t>
  </si>
  <si>
    <t xml:space="preserve">300: Propiedad, planta, equipo e intangibles </t>
  </si>
  <si>
    <t>Fuente: Sistema de Contabilidad Integrada Gubernamental -SICOIN-</t>
  </si>
  <si>
    <t>*  De conformidad con el artículo 8 y 14 de la Ley del Organismo Ejecutivo, no es competencia de esta Secretaría, la ejecución de programas y proyectos, a cargo de Ministerios u otras instituciones</t>
  </si>
  <si>
    <t>**400: Transferencias corrientes</t>
  </si>
  <si>
    <t>Presupuesto vigente 2026</t>
  </si>
  <si>
    <t>Ervin Fidel Us Alvarez</t>
  </si>
  <si>
    <t xml:space="preserve">SUBSECRETARIO DE PLANIFICACIÓN Y PROGRAMACIÓN PARA EL DESARROLLO </t>
  </si>
  <si>
    <t>* * Se incluye el traslado de fondos al Crédito Hipotecario Nacional de Guatemala para la Administración del Fondo Nacional de Becas, de conformidad con el Artículo 115 del Decreto 36-2024 y sus reformas</t>
  </si>
  <si>
    <t xml:space="preserve">ADMINISTRADOR GENERAL </t>
  </si>
  <si>
    <t>José Luis Álvarez González</t>
  </si>
  <si>
    <t>ACTUALIZADO AL 31 DE AGOSTO DEL 2026</t>
  </si>
  <si>
    <t>445 personas</t>
  </si>
  <si>
    <t xml:space="preserve">123 personas              002 personas               000 personas </t>
  </si>
  <si>
    <t xml:space="preserve">136 personas </t>
  </si>
  <si>
    <t xml:space="preserve">022 personas </t>
  </si>
  <si>
    <t>PRINCIPALES AVANCES O LOGROS
AL  31 DE AGOSTO DE 2026</t>
  </si>
  <si>
    <t xml:space="preserve">2. 481 entidades e instituciones públicas, gobiernos locales y Sistema de Consejos de Desarrollo que integran el Sistema Nacional de Planificación asesoradas técnicamente al mes de agosto. </t>
  </si>
  <si>
    <t xml:space="preserve"> 1. 13,078 asesorías técnicas brindadas en los diversos procesos vinculados a los ciclos del Sistema Nacional de Planificación, al mes de agosto. </t>
  </si>
  <si>
    <t xml:space="preserve">3. 33 documentos que incluyen los informes de avance de metas y calidad del gasto, seguimiento a la inversión pública y cooperación para el desarrollo, a disposición de las entidades del Estado, elaborados al mes de agosto. </t>
  </si>
  <si>
    <t>4. Primer Encuentro Nacional de Planificación 2026: reunió a representantes de instituciones del sector público que planifican, formulan, coordinan y dan seguimiento a políticas, planes, programas y proyectos para el desarrollo del país.</t>
  </si>
  <si>
    <t>5. Presentación de instructivo y nueva herramienta para la recopilación de información institucional que servirán para elaborar el Informe Presidencial 2026 y el Informe sobre la Evaluación de la Política General de Gobierno 2024-2028.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</si>
</sst>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Q&quot;#,##0;[Red]\-&quot;Q&quot;#,##0"/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0.0%"/>
    <numFmt numFmtId="166" formatCode="_-[$Q-100A]* #,##0.00_-;\-[$Q-100A]* #,##0.00_-;_-[$Q-100A]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0"/>
      <color rgb="FF192854"/>
      <name val="Segoe UI"/>
      <family val="2"/>
    </font>
    <font>
      <sz val="11"/>
      <color theme="1"/>
      <name val="Segoe UI"/>
      <family val="2"/>
    </font>
    <font>
      <b/>
      <sz val="18"/>
      <color rgb="FF4995CE"/>
      <name val="Segoe UI"/>
      <family val="2"/>
    </font>
    <font>
      <sz val="12"/>
      <color theme="1"/>
      <name val="Segoe UI"/>
      <family val="2"/>
    </font>
    <font>
      <sz val="9"/>
      <color theme="1"/>
      <name val="Segoe UI"/>
      <family val="2"/>
    </font>
    <font>
      <b/>
      <sz val="12"/>
      <color theme="0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b/>
      <sz val="11.5"/>
      <color rgb="FFFFFFFF"/>
      <name val="Segoe UI"/>
      <family val="2"/>
    </font>
    <font>
      <b/>
      <sz val="14"/>
      <color rgb="FF192854"/>
      <name val="Segoe UI"/>
      <family val="2"/>
    </font>
    <font>
      <b/>
      <sz val="9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92854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3">
    <xf numFmtId="0" fontId="0" fillId="0" borderId="0" xfId="0"/>
    <xf numFmtId="44" fontId="0" fillId="0" borderId="0" xfId="0" applyNumberFormat="1"/>
    <xf numFmtId="0" fontId="5" fillId="4" borderId="0" xfId="0" applyFont="1" applyFill="1"/>
    <xf numFmtId="0" fontId="7" fillId="4" borderId="0" xfId="0" applyFont="1" applyFill="1"/>
    <xf numFmtId="0" fontId="3" fillId="4" borderId="0" xfId="0" applyFont="1" applyFill="1"/>
    <xf numFmtId="0" fontId="8" fillId="4" borderId="0" xfId="0" applyFont="1" applyFill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6" fontId="3" fillId="4" borderId="0" xfId="0" applyNumberFormat="1" applyFont="1" applyFill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44" fontId="3" fillId="3" borderId="21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164" fontId="3" fillId="3" borderId="15" xfId="2" quotePrefix="1" applyNumberFormat="1" applyFont="1" applyFill="1" applyBorder="1" applyAlignment="1">
      <alignment horizontal="center" vertical="center"/>
    </xf>
    <xf numFmtId="44" fontId="3" fillId="3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4" fillId="4" borderId="0" xfId="0" applyFont="1" applyFill="1" applyAlignment="1">
      <alignment horizontal="left"/>
    </xf>
    <xf numFmtId="0" fontId="3" fillId="4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8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4" fontId="3" fillId="3" borderId="15" xfId="0" applyNumberFormat="1" applyFont="1" applyFill="1" applyBorder="1" applyAlignment="1">
      <alignment horizontal="center" vertical="center"/>
    </xf>
    <xf numFmtId="44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44" fontId="3" fillId="3" borderId="3" xfId="0" applyNumberFormat="1" applyFont="1" applyFill="1" applyBorder="1" applyAlignment="1">
      <alignment horizontal="center" vertical="center"/>
    </xf>
    <xf numFmtId="44" fontId="3" fillId="3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6" fontId="3" fillId="3" borderId="15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/>
    </xf>
    <xf numFmtId="166" fontId="3" fillId="0" borderId="22" xfId="1" applyNumberFormat="1" applyFont="1" applyBorder="1" applyAlignment="1">
      <alignment horizontal="center" vertical="center"/>
    </xf>
    <xf numFmtId="10" fontId="3" fillId="0" borderId="5" xfId="2" applyNumberFormat="1" applyFont="1" applyBorder="1" applyAlignment="1">
      <alignment horizontal="center" vertical="center"/>
    </xf>
    <xf numFmtId="10" fontId="3" fillId="0" borderId="7" xfId="2" applyNumberFormat="1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4" fontId="1" fillId="3" borderId="15" xfId="0" applyNumberFormat="1" applyFont="1" applyFill="1" applyBorder="1" applyAlignment="1">
      <alignment horizontal="center" vertical="center"/>
    </xf>
    <xf numFmtId="44" fontId="1" fillId="3" borderId="14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44" fontId="1" fillId="3" borderId="21" xfId="0" applyNumberFormat="1" applyFont="1" applyFill="1" applyBorder="1" applyAlignment="1">
      <alignment horizontal="center" vertical="center"/>
    </xf>
  </cellXfs>
  <cellStyles count="4">
    <cellStyle name="Millares" xfId="1" builtinId="3"/>
    <cellStyle name="Millares 2" xfId="3" xr:uid="{A132F1CF-D4DE-459B-A2FC-5E38481D7436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4995CE"/>
      <color rgb="FF1928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Presupuesto vigente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0.17723746664794271"/>
          <c:y val="0.1681041006458957"/>
          <c:w val="0.68119449515517483"/>
          <c:h val="0.70865417261011865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11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Presupuesto vigente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C3-4F0D-89D3-34D8155D3A50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C3-4F0D-89D3-34D8155D3A50}"/>
              </c:ext>
            </c:extLst>
          </c:dPt>
          <c:dLbls>
            <c:dLbl>
              <c:idx val="0"/>
              <c:layout>
                <c:manualLayout>
                  <c:x val="6.8271991616696753E-2"/>
                  <c:y val="0.11162688518101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547373288183535"/>
                      <c:h val="0.327493396658750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CC3-4F0D-89D3-34D8155D3A50}"/>
                </c:ext>
              </c:extLst>
            </c:dLbl>
            <c:dLbl>
              <c:idx val="1"/>
              <c:layout>
                <c:manualLayout>
                  <c:x val="-8.6940829287530746E-2"/>
                  <c:y val="-1.41613964921051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68408741653408"/>
                      <c:h val="0.319027788193142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CC3-4F0D-89D3-34D8155D3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Hoja1!$A$5:$A$8</c15:sqref>
                  </c15:fullRef>
                </c:ext>
              </c:extLst>
              <c:f>(Hoja1!$A$5,Hoja1!$A$8)</c:f>
              <c:strCache>
                <c:ptCount val="2"/>
                <c:pt idx="0">
                  <c:v>Presupuesto ejecutado</c:v>
                </c:pt>
                <c:pt idx="1">
                  <c:v>Presupuesto no ejecutado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Hoja1!$B$5:$B$8</c15:sqref>
                  </c15:fullRef>
                </c:ext>
              </c:extLst>
              <c:f>(Hoja1!$B$5,Hoja1!$B$8)</c:f>
              <c:numCache>
                <c:formatCode>_("Q"* #,##0.00_);_("Q"* \(#,##0.00\);_("Q"* "-"??_);_(@_)</c:formatCode>
                <c:ptCount val="2"/>
                <c:pt idx="0">
                  <c:v>147584760.05000001</c:v>
                </c:pt>
                <c:pt idx="1">
                  <c:v>75415239.949999988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Hoja1!$B$7</c15:sqref>
                  <c15:spPr xmlns:c15="http://schemas.microsoft.com/office/drawing/2012/chart">
                    <a:solidFill>
                      <a:schemeClr val="accent5">
                        <a:tint val="3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6CC3-4F0D-89D3-34D8155D3A5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17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Presupuesto vigente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8C-4DB8-85CD-62CE93574F6E}"/>
              </c:ext>
            </c:extLst>
          </c:dPt>
          <c:dPt>
            <c:idx val="1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8C-4DB8-85CD-62CE93574F6E}"/>
              </c:ext>
            </c:extLst>
          </c:dPt>
          <c:dLbls>
            <c:dLbl>
              <c:idx val="0"/>
              <c:layout>
                <c:manualLayout>
                  <c:x val="9.3829720723111854E-2"/>
                  <c:y val="0.129351851851851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60547347311922"/>
                      <c:h val="0.31902777777777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A8C-4DB8-85CD-62CE93574F6E}"/>
                </c:ext>
              </c:extLst>
            </c:dLbl>
            <c:dLbl>
              <c:idx val="1"/>
              <c:layout>
                <c:manualLayout>
                  <c:x val="-0.12532542982688963"/>
                  <c:y val="-5.71507728200641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95868353534457"/>
                      <c:h val="0.31902777777777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A8C-4DB8-85CD-62CE93574F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Hoja1!$A$5:$A$8</c15:sqref>
                  </c15:fullRef>
                </c:ext>
              </c:extLst>
              <c:f>(Hoja1!$A$5,Hoja1!$A$8)</c:f>
              <c:strCache>
                <c:ptCount val="2"/>
                <c:pt idx="0">
                  <c:v>Presupuesto ejecutado</c:v>
                </c:pt>
                <c:pt idx="1">
                  <c:v>Presupuesto no ejecutado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Hoja1!$B$5:$B$8</c15:sqref>
                  </c15:fullRef>
                </c:ext>
              </c:extLst>
              <c:f>(Hoja1!$B$5,Hoja1!$B$8)</c:f>
              <c:numCache>
                <c:formatCode>_("Q"* #,##0.00_);_("Q"* \(#,##0.00\);_("Q"* "-"??_);_(@_)</c:formatCode>
                <c:ptCount val="2"/>
                <c:pt idx="0">
                  <c:v>147584760.05000001</c:v>
                </c:pt>
                <c:pt idx="1">
                  <c:v>75415239.949999988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Hoja1!$B$6</c15:sqref>
                  <c15:spPr xmlns:c15="http://schemas.microsoft.com/office/drawing/2012/chart">
                    <a:solidFill>
                      <a:schemeClr val="accent5">
                        <a:tint val="77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Hoja1!$B$7</c15:sqref>
                  <c15:spPr xmlns:c15="http://schemas.microsoft.com/office/drawing/2012/chart">
                    <a:solidFill>
                      <a:schemeClr val="accent5">
                        <a:tint val="3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2D0B-4ED6-9AA4-8E8611FE1BA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17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40822</xdr:colOff>
      <xdr:row>0</xdr:row>
      <xdr:rowOff>125017</xdr:rowOff>
    </xdr:from>
    <xdr:to>
      <xdr:col>14</xdr:col>
      <xdr:colOff>1129393</xdr:colOff>
      <xdr:row>3</xdr:row>
      <xdr:rowOff>285751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48B017E-EDC1-433B-9133-BFDA2EA5A28A}"/>
            </a:ext>
          </a:extLst>
        </xdr:cNvPr>
        <xdr:cNvSpPr txBox="1"/>
      </xdr:nvSpPr>
      <xdr:spPr>
        <a:xfrm>
          <a:off x="19305135" y="125017"/>
          <a:ext cx="1088571" cy="9108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GT" sz="800" b="1">
              <a:latin typeface="Arial" panose="020B0604020202020204" pitchFamily="34" charset="0"/>
              <a:cs typeface="Arial" panose="020B0604020202020204" pitchFamily="34" charset="0"/>
            </a:rPr>
            <a:t>INCORPORAR</a:t>
          </a:r>
          <a:r>
            <a:rPr lang="es-GT" sz="800" b="1" baseline="0">
              <a:latin typeface="Arial" panose="020B0604020202020204" pitchFamily="34" charset="0"/>
              <a:cs typeface="Arial" panose="020B0604020202020204" pitchFamily="34" charset="0"/>
            </a:rPr>
            <a:t> UN CÓDIGO QR QUE REMITA AL SITIO DE INFORMACIÓN PÚBLICA DE LA INSTITUCIÓN</a:t>
          </a:r>
          <a:endParaRPr lang="es-G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14</xdr:col>
      <xdr:colOff>0</xdr:colOff>
      <xdr:row>0</xdr:row>
      <xdr:rowOff>47625</xdr:rowOff>
    </xdr:from>
    <xdr:to>
      <xdr:col>15</xdr:col>
      <xdr:colOff>1837</xdr:colOff>
      <xdr:row>4</xdr:row>
      <xdr:rowOff>4926</xdr:rowOff>
    </xdr:to>
    <xdr:pic>
      <xdr:nvPicPr>
        <xdr:cNvPr id="16" name="Imagen 7">
          <a:extLst>
            <a:ext uri="{FF2B5EF4-FFF2-40B4-BE49-F238E27FC236}">
              <a16:creationId xmlns:a16="http://schemas.microsoft.com/office/drawing/2014/main" id="{39DABD87-060A-3BA5-033C-B7990648D74E}"/>
            </a:ext>
            <a:ext uri="{147F2762-F138-4A5C-976F-8EAC2B608ADB}">
              <a16:predDERef xmlns:a16="http://schemas.microsoft.com/office/drawing/2014/main" pred="{3CD502D6-BE60-F821-A7C3-8657E7F9A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26563" y="47625"/>
          <a:ext cx="1283230" cy="111389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</xdr:row>
      <xdr:rowOff>31751</xdr:rowOff>
    </xdr:from>
    <xdr:to>
      <xdr:col>3</xdr:col>
      <xdr:colOff>78441</xdr:colOff>
      <xdr:row>3</xdr:row>
      <xdr:rowOff>154728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EF3D395-61C6-E5B5-3477-B5B9B93D8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244663"/>
          <a:ext cx="3751169" cy="772918"/>
        </a:xfrm>
        <a:prstGeom prst="rect">
          <a:avLst/>
        </a:prstGeom>
      </xdr:spPr>
    </xdr:pic>
    <xdr:clientData/>
  </xdr:twoCellAnchor>
  <xdr:twoCellAnchor>
    <xdr:from>
      <xdr:col>4</xdr:col>
      <xdr:colOff>51064</xdr:colOff>
      <xdr:row>11</xdr:row>
      <xdr:rowOff>109141</xdr:rowOff>
    </xdr:from>
    <xdr:to>
      <xdr:col>5</xdr:col>
      <xdr:colOff>1359298</xdr:colOff>
      <xdr:row>18</xdr:row>
      <xdr:rowOff>366597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72D63C88-1BA9-6912-8EE9-3AEBA5FE3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216833</xdr:colOff>
      <xdr:row>9</xdr:row>
      <xdr:rowOff>43141</xdr:rowOff>
    </xdr:from>
    <xdr:to>
      <xdr:col>11</xdr:col>
      <xdr:colOff>941140</xdr:colOff>
      <xdr:row>17</xdr:row>
      <xdr:rowOff>373714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D4347F-2E1D-4358-B187-A554E38E2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778627" y="3147170"/>
          <a:ext cx="3212013" cy="3378573"/>
        </a:xfrm>
        <a:prstGeom prst="rect">
          <a:avLst/>
        </a:prstGeom>
      </xdr:spPr>
    </xdr:pic>
    <xdr:clientData/>
  </xdr:twoCellAnchor>
  <xdr:twoCellAnchor>
    <xdr:from>
      <xdr:col>4</xdr:col>
      <xdr:colOff>9526</xdr:colOff>
      <xdr:row>11</xdr:row>
      <xdr:rowOff>9524</xdr:rowOff>
    </xdr:from>
    <xdr:to>
      <xdr:col>5</xdr:col>
      <xdr:colOff>1438276</xdr:colOff>
      <xdr:row>18</xdr:row>
      <xdr:rowOff>342899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5631CFB-3A84-4188-98A4-1E66DF928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4</xdr:row>
      <xdr:rowOff>109537</xdr:rowOff>
    </xdr:from>
    <xdr:to>
      <xdr:col>9</xdr:col>
      <xdr:colOff>247650</xdr:colOff>
      <xdr:row>18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EE85A1-8784-4BE1-BFA7-31566C0039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29"/>
  <sheetViews>
    <sheetView showGridLines="0" tabSelected="1" zoomScale="85" zoomScaleNormal="85" workbookViewId="0">
      <selection activeCell="N35" sqref="N35"/>
    </sheetView>
  </sheetViews>
  <sheetFormatPr baseColWidth="10" defaultColWidth="11.42578125" defaultRowHeight="16.5" x14ac:dyDescent="0.3"/>
  <cols>
    <col min="1" max="1" width="11.42578125" style="2"/>
    <col min="2" max="2" width="22.42578125" style="2" customWidth="1"/>
    <col min="3" max="3" width="33.42578125" style="2" customWidth="1"/>
    <col min="4" max="4" width="3.85546875" style="2" customWidth="1"/>
    <col min="5" max="5" width="33.7109375" style="2" customWidth="1"/>
    <col min="6" max="6" width="21.7109375" style="2" customWidth="1"/>
    <col min="7" max="7" width="3.85546875" style="2" customWidth="1"/>
    <col min="8" max="8" width="30.85546875" style="2" customWidth="1"/>
    <col min="9" max="9" width="23.140625" style="2" customWidth="1"/>
    <col min="10" max="10" width="3.85546875" style="2" customWidth="1"/>
    <col min="11" max="11" width="37.28515625" style="2" customWidth="1"/>
    <col min="12" max="12" width="17.140625" style="2" customWidth="1"/>
    <col min="13" max="13" width="3.85546875" style="2" customWidth="1"/>
    <col min="14" max="14" width="43.42578125" style="2" customWidth="1"/>
    <col min="15" max="15" width="17.7109375" style="2" customWidth="1"/>
    <col min="16" max="18" width="11.42578125" style="2"/>
    <col min="19" max="19" width="13.140625" style="2" bestFit="1" customWidth="1"/>
    <col min="20" max="16384" width="11.42578125" style="2"/>
  </cols>
  <sheetData>
    <row r="2" spans="2:19" ht="30.75" x14ac:dyDescent="0.55000000000000004">
      <c r="B2" s="63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2:19" ht="20.25" x14ac:dyDescent="0.35">
      <c r="B3" s="64" t="s">
        <v>47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2:19" ht="26.25" x14ac:dyDescent="0.45">
      <c r="B4" s="65" t="s">
        <v>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2:19" ht="12.75" customHeight="1" x14ac:dyDescent="0.3">
      <c r="B5" s="3"/>
      <c r="C5" s="4"/>
      <c r="D5" s="4"/>
      <c r="E5" s="4"/>
      <c r="F5" s="4"/>
      <c r="G5" s="4"/>
      <c r="H5" s="4"/>
      <c r="I5" s="4"/>
      <c r="O5" s="5" t="s">
        <v>2</v>
      </c>
    </row>
    <row r="6" spans="2:19" ht="17.25" thickBot="1" x14ac:dyDescent="0.35">
      <c r="B6" s="4"/>
      <c r="C6" s="4"/>
      <c r="D6" s="4"/>
      <c r="E6" s="4"/>
      <c r="F6" s="4"/>
      <c r="G6" s="4"/>
      <c r="H6" s="4"/>
      <c r="I6" s="4"/>
    </row>
    <row r="7" spans="2:19" ht="60" customHeight="1" thickBot="1" x14ac:dyDescent="0.35">
      <c r="B7" s="70" t="s">
        <v>3</v>
      </c>
      <c r="C7" s="71"/>
      <c r="D7" s="4"/>
      <c r="E7" s="70" t="s">
        <v>4</v>
      </c>
      <c r="F7" s="71"/>
      <c r="G7" s="4"/>
      <c r="H7" s="72" t="s">
        <v>5</v>
      </c>
      <c r="I7" s="71"/>
      <c r="K7" s="66" t="s">
        <v>6</v>
      </c>
      <c r="L7" s="67"/>
      <c r="N7" s="68" t="s">
        <v>7</v>
      </c>
      <c r="O7" s="69"/>
    </row>
    <row r="8" spans="2:19" ht="30" customHeight="1" x14ac:dyDescent="0.3">
      <c r="B8" s="61" t="s">
        <v>23</v>
      </c>
      <c r="C8" s="59" t="s">
        <v>26</v>
      </c>
      <c r="D8" s="4"/>
      <c r="E8" s="42" t="s">
        <v>41</v>
      </c>
      <c r="F8" s="57">
        <v>223000000</v>
      </c>
      <c r="G8" s="4"/>
      <c r="H8" s="48" t="s">
        <v>32</v>
      </c>
      <c r="I8" s="54">
        <v>80032349.329999998</v>
      </c>
      <c r="K8" s="6" t="s">
        <v>29</v>
      </c>
      <c r="L8" s="13">
        <f>F10</f>
        <v>147584760.05000001</v>
      </c>
      <c r="N8" s="56" t="s">
        <v>8</v>
      </c>
      <c r="O8" s="53">
        <f>127316056+4299491</f>
        <v>131615547</v>
      </c>
      <c r="Q8" s="7"/>
      <c r="R8" s="8"/>
    </row>
    <row r="9" spans="2:19" ht="30" customHeight="1" x14ac:dyDescent="0.3">
      <c r="B9" s="62"/>
      <c r="C9" s="60"/>
      <c r="D9" s="4"/>
      <c r="E9" s="43"/>
      <c r="F9" s="58"/>
      <c r="G9" s="4"/>
      <c r="H9" s="48"/>
      <c r="I9" s="54"/>
      <c r="K9" s="91"/>
      <c r="L9" s="92"/>
      <c r="N9" s="48"/>
      <c r="O9" s="54"/>
    </row>
    <row r="10" spans="2:19" ht="30" customHeight="1" x14ac:dyDescent="0.3">
      <c r="B10" s="55" t="s">
        <v>9</v>
      </c>
      <c r="C10" s="23" t="s">
        <v>25</v>
      </c>
      <c r="D10" s="4"/>
      <c r="E10" s="9" t="s">
        <v>10</v>
      </c>
      <c r="F10" s="10">
        <v>147584760.05000001</v>
      </c>
      <c r="G10" s="4"/>
      <c r="H10" s="48" t="s">
        <v>30</v>
      </c>
      <c r="I10" s="54">
        <v>10164566.1</v>
      </c>
      <c r="K10" s="93"/>
      <c r="L10" s="94"/>
      <c r="N10" s="42" t="s">
        <v>11</v>
      </c>
      <c r="O10" s="44">
        <f>80032349.33+2193973.67</f>
        <v>82226323</v>
      </c>
      <c r="R10" s="52"/>
      <c r="S10" s="30"/>
    </row>
    <row r="11" spans="2:19" ht="30" customHeight="1" thickBot="1" x14ac:dyDescent="0.35">
      <c r="B11" s="55"/>
      <c r="C11" s="23"/>
      <c r="D11" s="4"/>
      <c r="E11" s="11" t="s">
        <v>24</v>
      </c>
      <c r="F11" s="12">
        <f>F8-F10</f>
        <v>75415239.949999988</v>
      </c>
      <c r="G11" s="4"/>
      <c r="H11" s="48"/>
      <c r="I11" s="54"/>
      <c r="K11" s="93"/>
      <c r="L11" s="94"/>
      <c r="N11" s="43"/>
      <c r="O11" s="45"/>
      <c r="R11" s="52"/>
      <c r="S11" s="30"/>
    </row>
    <row r="12" spans="2:19" ht="30" customHeight="1" x14ac:dyDescent="0.3">
      <c r="B12" s="55" t="s">
        <v>43</v>
      </c>
      <c r="C12" s="23" t="s">
        <v>42</v>
      </c>
      <c r="D12" s="4"/>
      <c r="E12" s="24"/>
      <c r="F12" s="25"/>
      <c r="G12" s="4"/>
      <c r="H12" s="48" t="s">
        <v>31</v>
      </c>
      <c r="I12" s="54">
        <v>2419854.5099999998</v>
      </c>
      <c r="K12" s="93"/>
      <c r="L12" s="94"/>
      <c r="N12" s="42" t="s">
        <v>13</v>
      </c>
      <c r="O12" s="46">
        <f>O10/O8</f>
        <v>0.62474627712484454</v>
      </c>
      <c r="R12" s="52"/>
      <c r="S12" s="31"/>
    </row>
    <row r="13" spans="2:19" ht="30" customHeight="1" x14ac:dyDescent="0.3">
      <c r="B13" s="55"/>
      <c r="C13" s="23"/>
      <c r="D13" s="4"/>
      <c r="E13" s="26"/>
      <c r="F13" s="27"/>
      <c r="G13" s="4"/>
      <c r="H13" s="48"/>
      <c r="I13" s="54"/>
      <c r="K13" s="93"/>
      <c r="L13" s="94"/>
      <c r="N13" s="43"/>
      <c r="O13" s="47"/>
    </row>
    <row r="14" spans="2:19" ht="30" customHeight="1" x14ac:dyDescent="0.3">
      <c r="B14" s="55" t="s">
        <v>14</v>
      </c>
      <c r="C14" s="23" t="s">
        <v>27</v>
      </c>
      <c r="D14" s="4"/>
      <c r="E14" s="26"/>
      <c r="F14" s="27"/>
      <c r="G14" s="4"/>
      <c r="H14" s="48" t="s">
        <v>37</v>
      </c>
      <c r="I14" s="54">
        <v>2148411.16</v>
      </c>
      <c r="K14" s="93"/>
      <c r="L14" s="94"/>
      <c r="N14" s="6" t="s">
        <v>15</v>
      </c>
      <c r="O14" s="18" t="s">
        <v>48</v>
      </c>
    </row>
    <row r="15" spans="2:19" ht="30" customHeight="1" x14ac:dyDescent="0.3">
      <c r="B15" s="55"/>
      <c r="C15" s="23"/>
      <c r="D15" s="4"/>
      <c r="E15" s="26"/>
      <c r="F15" s="27"/>
      <c r="G15" s="4"/>
      <c r="H15" s="48"/>
      <c r="I15" s="54"/>
      <c r="K15" s="93"/>
      <c r="L15" s="94"/>
      <c r="N15" s="48" t="s">
        <v>17</v>
      </c>
      <c r="O15" s="49" t="s">
        <v>49</v>
      </c>
    </row>
    <row r="16" spans="2:19" ht="30" customHeight="1" x14ac:dyDescent="0.3">
      <c r="B16" s="22" t="s">
        <v>16</v>
      </c>
      <c r="C16" s="23" t="s">
        <v>28</v>
      </c>
      <c r="D16" s="4"/>
      <c r="E16" s="26"/>
      <c r="F16" s="27"/>
      <c r="G16" s="4"/>
      <c r="H16" s="48" t="s">
        <v>40</v>
      </c>
      <c r="I16" s="54">
        <v>52548359.509999998</v>
      </c>
      <c r="K16" s="93"/>
      <c r="L16" s="94"/>
      <c r="N16" s="48"/>
      <c r="O16" s="50"/>
    </row>
    <row r="17" spans="2:15" ht="30" customHeight="1" x14ac:dyDescent="0.3">
      <c r="B17" s="22"/>
      <c r="C17" s="23"/>
      <c r="D17" s="4"/>
      <c r="E17" s="26"/>
      <c r="F17" s="27"/>
      <c r="G17" s="4"/>
      <c r="H17" s="48"/>
      <c r="I17" s="54"/>
      <c r="K17" s="93"/>
      <c r="L17" s="94"/>
      <c r="N17" s="48"/>
      <c r="O17" s="51"/>
    </row>
    <row r="18" spans="2:15" ht="30" customHeight="1" x14ac:dyDescent="0.3">
      <c r="B18" s="22" t="s">
        <v>45</v>
      </c>
      <c r="C18" s="23" t="s">
        <v>46</v>
      </c>
      <c r="D18" s="4"/>
      <c r="E18" s="26"/>
      <c r="F18" s="27"/>
      <c r="G18" s="4"/>
      <c r="H18" s="48" t="s">
        <v>33</v>
      </c>
      <c r="I18" s="54">
        <v>271219.44</v>
      </c>
      <c r="K18" s="93"/>
      <c r="L18" s="94"/>
      <c r="N18" s="14" t="s">
        <v>18</v>
      </c>
      <c r="O18" s="18" t="s">
        <v>50</v>
      </c>
    </row>
    <row r="19" spans="2:15" ht="30" customHeight="1" thickBot="1" x14ac:dyDescent="0.35">
      <c r="B19" s="75"/>
      <c r="C19" s="76"/>
      <c r="D19" s="4"/>
      <c r="E19" s="28"/>
      <c r="F19" s="29"/>
      <c r="G19" s="4"/>
      <c r="H19" s="78"/>
      <c r="I19" s="54"/>
      <c r="K19" s="95"/>
      <c r="L19" s="96"/>
      <c r="N19" s="15" t="s">
        <v>19</v>
      </c>
      <c r="O19" s="19" t="s">
        <v>51</v>
      </c>
    </row>
    <row r="20" spans="2:15" ht="23.25" customHeight="1" thickBot="1" x14ac:dyDescent="0.35">
      <c r="B20" s="4"/>
      <c r="C20" s="4"/>
      <c r="D20" s="4"/>
      <c r="E20" s="4"/>
      <c r="F20" s="4"/>
      <c r="G20" s="4"/>
      <c r="H20" s="20"/>
      <c r="I20" s="20"/>
      <c r="O20" s="2" t="s">
        <v>20</v>
      </c>
    </row>
    <row r="21" spans="2:15" ht="35.25" customHeight="1" x14ac:dyDescent="0.3">
      <c r="B21" s="85" t="s">
        <v>36</v>
      </c>
      <c r="C21" s="88" t="s">
        <v>34</v>
      </c>
      <c r="D21" s="77" t="s">
        <v>21</v>
      </c>
      <c r="E21" s="77"/>
      <c r="F21" s="77" t="s">
        <v>22</v>
      </c>
      <c r="G21" s="77"/>
      <c r="H21" s="16" t="s">
        <v>10</v>
      </c>
      <c r="I21" s="17" t="s">
        <v>12</v>
      </c>
      <c r="K21" s="38" t="s">
        <v>52</v>
      </c>
      <c r="L21" s="39"/>
      <c r="M21" s="39"/>
      <c r="N21" s="40"/>
      <c r="O21" s="41"/>
    </row>
    <row r="22" spans="2:15" ht="51.75" customHeight="1" x14ac:dyDescent="0.3">
      <c r="B22" s="86"/>
      <c r="C22" s="89"/>
      <c r="D22" s="79" t="s">
        <v>35</v>
      </c>
      <c r="E22" s="79"/>
      <c r="F22" s="81">
        <f>+F8</f>
        <v>223000000</v>
      </c>
      <c r="G22" s="81"/>
      <c r="H22" s="81">
        <f>F10</f>
        <v>147584760.05000001</v>
      </c>
      <c r="I22" s="83">
        <f>H22/F22</f>
        <v>0.66181506748878927</v>
      </c>
      <c r="K22" s="35" t="s">
        <v>54</v>
      </c>
      <c r="L22" s="36"/>
      <c r="M22" s="36"/>
      <c r="N22" s="36"/>
      <c r="O22" s="37"/>
    </row>
    <row r="23" spans="2:15" ht="51.75" customHeight="1" x14ac:dyDescent="0.3">
      <c r="B23" s="86"/>
      <c r="C23" s="89"/>
      <c r="D23" s="79"/>
      <c r="E23" s="79"/>
      <c r="F23" s="81"/>
      <c r="G23" s="81"/>
      <c r="H23" s="81"/>
      <c r="I23" s="83"/>
      <c r="K23" s="35" t="s">
        <v>53</v>
      </c>
      <c r="L23" s="36"/>
      <c r="M23" s="36"/>
      <c r="N23" s="36"/>
      <c r="O23" s="37"/>
    </row>
    <row r="24" spans="2:15" ht="51.75" customHeight="1" x14ac:dyDescent="0.3">
      <c r="B24" s="86"/>
      <c r="C24" s="89"/>
      <c r="D24" s="79"/>
      <c r="E24" s="79"/>
      <c r="F24" s="81"/>
      <c r="G24" s="81"/>
      <c r="H24" s="81"/>
      <c r="I24" s="83"/>
      <c r="K24" s="35" t="s">
        <v>55</v>
      </c>
      <c r="L24" s="36"/>
      <c r="M24" s="36"/>
      <c r="N24" s="36"/>
      <c r="O24" s="37"/>
    </row>
    <row r="25" spans="2:15" ht="51.75" customHeight="1" x14ac:dyDescent="0.3">
      <c r="B25" s="86"/>
      <c r="C25" s="89"/>
      <c r="D25" s="79"/>
      <c r="E25" s="79"/>
      <c r="F25" s="81"/>
      <c r="G25" s="81"/>
      <c r="H25" s="81"/>
      <c r="I25" s="83"/>
      <c r="K25" s="35" t="s">
        <v>56</v>
      </c>
      <c r="L25" s="36"/>
      <c r="M25" s="36"/>
      <c r="N25" s="36"/>
      <c r="O25" s="37"/>
    </row>
    <row r="26" spans="2:15" ht="60" customHeight="1" thickBot="1" x14ac:dyDescent="0.35">
      <c r="B26" s="87"/>
      <c r="C26" s="90"/>
      <c r="D26" s="80"/>
      <c r="E26" s="80"/>
      <c r="F26" s="82"/>
      <c r="G26" s="82"/>
      <c r="H26" s="82"/>
      <c r="I26" s="84"/>
      <c r="K26" s="32" t="s">
        <v>57</v>
      </c>
      <c r="L26" s="33"/>
      <c r="M26" s="33"/>
      <c r="N26" s="33"/>
      <c r="O26" s="34"/>
    </row>
    <row r="27" spans="2:15" ht="15" customHeight="1" x14ac:dyDescent="0.3">
      <c r="B27" s="21" t="s">
        <v>38</v>
      </c>
      <c r="K27" s="73"/>
      <c r="L27" s="73"/>
      <c r="M27" s="73"/>
      <c r="N27" s="73"/>
      <c r="O27" s="73"/>
    </row>
    <row r="28" spans="2:15" x14ac:dyDescent="0.3">
      <c r="B28" s="4" t="s">
        <v>39</v>
      </c>
      <c r="K28" s="74"/>
      <c r="L28" s="74"/>
      <c r="M28" s="74"/>
      <c r="N28" s="74"/>
      <c r="O28" s="74"/>
    </row>
    <row r="29" spans="2:15" x14ac:dyDescent="0.3">
      <c r="B29" s="4" t="s">
        <v>44</v>
      </c>
    </row>
  </sheetData>
  <mergeCells count="61">
    <mergeCell ref="H16:H17"/>
    <mergeCell ref="I16:I17"/>
    <mergeCell ref="H14:H15"/>
    <mergeCell ref="I14:I15"/>
    <mergeCell ref="H12:H13"/>
    <mergeCell ref="I12:I13"/>
    <mergeCell ref="K27:O28"/>
    <mergeCell ref="B18:B19"/>
    <mergeCell ref="C18:C19"/>
    <mergeCell ref="D21:E21"/>
    <mergeCell ref="F21:G21"/>
    <mergeCell ref="H18:H19"/>
    <mergeCell ref="I18:I19"/>
    <mergeCell ref="D22:E26"/>
    <mergeCell ref="F22:G26"/>
    <mergeCell ref="H22:H26"/>
    <mergeCell ref="I22:I26"/>
    <mergeCell ref="B21:B26"/>
    <mergeCell ref="C21:C26"/>
    <mergeCell ref="K9:L19"/>
    <mergeCell ref="B14:B15"/>
    <mergeCell ref="C14:C15"/>
    <mergeCell ref="B2:O2"/>
    <mergeCell ref="B3:O3"/>
    <mergeCell ref="B4:O4"/>
    <mergeCell ref="K7:L7"/>
    <mergeCell ref="N7:O7"/>
    <mergeCell ref="E7:F7"/>
    <mergeCell ref="B7:C7"/>
    <mergeCell ref="H7:I7"/>
    <mergeCell ref="R10:R12"/>
    <mergeCell ref="O8:O9"/>
    <mergeCell ref="B10:B11"/>
    <mergeCell ref="C10:C11"/>
    <mergeCell ref="B12:B13"/>
    <mergeCell ref="C12:C13"/>
    <mergeCell ref="N8:N9"/>
    <mergeCell ref="F8:F9"/>
    <mergeCell ref="E8:E9"/>
    <mergeCell ref="C8:C9"/>
    <mergeCell ref="B8:B9"/>
    <mergeCell ref="H10:H11"/>
    <mergeCell ref="I10:I11"/>
    <mergeCell ref="H8:H9"/>
    <mergeCell ref="I8:I9"/>
    <mergeCell ref="B16:B17"/>
    <mergeCell ref="C16:C17"/>
    <mergeCell ref="E12:F19"/>
    <mergeCell ref="S10:S12"/>
    <mergeCell ref="K26:O26"/>
    <mergeCell ref="K24:O24"/>
    <mergeCell ref="K25:O25"/>
    <mergeCell ref="K21:O21"/>
    <mergeCell ref="K23:O23"/>
    <mergeCell ref="K22:O22"/>
    <mergeCell ref="N10:N11"/>
    <mergeCell ref="O10:O11"/>
    <mergeCell ref="N12:N13"/>
    <mergeCell ref="O12:O13"/>
    <mergeCell ref="N15:N17"/>
    <mergeCell ref="O15:O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B882-C28C-4D11-B139-912D35745F74}">
  <dimension ref="A3:B8"/>
  <sheetViews>
    <sheetView workbookViewId="0">
      <selection activeCell="B8" sqref="B8"/>
    </sheetView>
  </sheetViews>
  <sheetFormatPr baseColWidth="10" defaultRowHeight="15" x14ac:dyDescent="0.25"/>
  <cols>
    <col min="1" max="1" width="24.42578125" bestFit="1" customWidth="1"/>
    <col min="2" max="2" width="16.42578125" bestFit="1" customWidth="1"/>
  </cols>
  <sheetData>
    <row r="3" spans="1:2" x14ac:dyDescent="0.25">
      <c r="A3" s="97" t="s">
        <v>41</v>
      </c>
      <c r="B3" s="99">
        <v>223000000</v>
      </c>
    </row>
    <row r="4" spans="1:2" x14ac:dyDescent="0.25">
      <c r="A4" s="98"/>
      <c r="B4" s="100"/>
    </row>
    <row r="5" spans="1:2" x14ac:dyDescent="0.25">
      <c r="A5" s="97" t="s">
        <v>10</v>
      </c>
      <c r="B5" s="99">
        <f>+Tablero!$F$10</f>
        <v>147584760.05000001</v>
      </c>
    </row>
    <row r="6" spans="1:2" x14ac:dyDescent="0.25">
      <c r="A6" s="101"/>
      <c r="B6" s="102"/>
    </row>
    <row r="7" spans="1:2" x14ac:dyDescent="0.25">
      <c r="A7" s="98"/>
      <c r="B7" s="100"/>
    </row>
    <row r="8" spans="1:2" x14ac:dyDescent="0.25">
      <c r="A8" t="s">
        <v>24</v>
      </c>
      <c r="B8" s="1">
        <f>+B3-B5</f>
        <v>75415239.949999988</v>
      </c>
    </row>
  </sheetData>
  <mergeCells count="4">
    <mergeCell ref="A3:A4"/>
    <mergeCell ref="B3:B4"/>
    <mergeCell ref="A5:A7"/>
    <mergeCell ref="B5:B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B19548-EF62-4441-AC26-B10FF5F55CB8}">
  <ds:schemaRefs>
    <ds:schemaRef ds:uri="http://purl.org/dc/elements/1.1/"/>
    <ds:schemaRef ds:uri="http://purl.org/dc/terms/"/>
    <ds:schemaRef ds:uri="http://www.w3.org/XML/1998/namespace"/>
    <ds:schemaRef ds:uri="efcf9931-6988-4c26-989d-90fd7d9d6177"/>
    <ds:schemaRef ds:uri="http://schemas.microsoft.com/office/2006/documentManagement/types"/>
    <ds:schemaRef ds:uri="2de3127d-b50e-4c29-b846-9213acea4d89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Tablero</vt:lpstr>
      <vt:lpstr>Hoja1</vt:lpstr>
      <vt:lpstr>Tablero!Área_de_impresión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CPCC</dc:creator>
  <cp:keywords/>
  <dc:description/>
  <cp:lastModifiedBy>Vivian Sicely Gil Olivares</cp:lastModifiedBy>
  <cp:revision/>
  <cp:lastPrinted>2026-09-04T00:57:19Z</cp:lastPrinted>
  <dcterms:created xsi:type="dcterms:W3CDTF">2023-02-11T22:01:01Z</dcterms:created>
  <dcterms:modified xsi:type="dcterms:W3CDTF">2026-09-08T00:55:01Z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